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C:\Quran\"/>
    </mc:Choice>
  </mc:AlternateContent>
  <xr:revisionPtr revIDLastSave="0" documentId="13_ncr:1_{4BEA98B1-56FE-409E-AFA4-2DFBE2D04446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Calculator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8" i="1" l="1"/>
  <c r="B38" i="1"/>
  <c r="C37" i="1"/>
  <c r="B37" i="1"/>
  <c r="C36" i="1"/>
  <c r="B36" i="1"/>
  <c r="C35" i="1"/>
  <c r="B35" i="1"/>
  <c r="C34" i="1"/>
  <c r="C33" i="1"/>
  <c r="C32" i="1"/>
  <c r="B12" i="1"/>
  <c r="E9" i="1"/>
  <c r="E7" i="1"/>
  <c r="E6" i="1"/>
  <c r="E8" i="1" l="1"/>
  <c r="B24" i="1"/>
  <c r="B25" i="1" l="1"/>
  <c r="B32" i="1"/>
  <c r="B29" i="1"/>
  <c r="B27" i="1" l="1"/>
  <c r="B33" i="1" s="1"/>
  <c r="B28" i="1"/>
  <c r="B34" i="1" s="1"/>
</calcChain>
</file>

<file path=xl/sharedStrings.xml><?xml version="1.0" encoding="utf-8"?>
<sst xmlns="http://schemas.openxmlformats.org/spreadsheetml/2006/main" count="63" uniqueCount="44">
  <si>
    <t>Surah 4 (4:11–12) — Inheritance Calculator (Simplified: spouse + children)</t>
  </si>
  <si>
    <t>Notes: This sheet ignores debts/bequests, parents, and other heirs. It calculates spouse share per 4:12 and children shares per 4:11 (sons = 2× daughters). If there are only daughters or no children, any remainder is shown as 'Unallocated/other heirs'.</t>
  </si>
  <si>
    <t>Estate assets (enter amounts)</t>
  </si>
  <si>
    <t>House value</t>
  </si>
  <si>
    <t>Input</t>
  </si>
  <si>
    <t>Helpers</t>
  </si>
  <si>
    <t/>
  </si>
  <si>
    <t>House value 2</t>
  </si>
  <si>
    <t>Num Sons</t>
  </si>
  <si>
    <t>House value 3</t>
  </si>
  <si>
    <t>Num Daughters</t>
  </si>
  <si>
    <t>Cash</t>
  </si>
  <si>
    <t>Num Children</t>
  </si>
  <si>
    <t>Gold (value)</t>
  </si>
  <si>
    <t>Surviving spouse</t>
  </si>
  <si>
    <t>Shares (value)</t>
  </si>
  <si>
    <t>Cars value</t>
  </si>
  <si>
    <t>Tip</t>
  </si>
  <si>
    <t>Total estate</t>
  </si>
  <si>
    <t>Calculated</t>
  </si>
  <si>
    <t>Enter estate values in column B.
Pick who died and each child's gender.
See spouse + child payouts below.</t>
  </si>
  <si>
    <t>Family setup (use drop-downs)</t>
  </si>
  <si>
    <t>Deceased</t>
  </si>
  <si>
    <t>Husband dies</t>
  </si>
  <si>
    <t>Select who died (assumes 1 surviving spouse)</t>
  </si>
  <si>
    <t>Child 1</t>
  </si>
  <si>
    <t>None</t>
  </si>
  <si>
    <t>Choose Son / Daughter / None</t>
  </si>
  <si>
    <t>Child 2</t>
  </si>
  <si>
    <t>Child 3</t>
  </si>
  <si>
    <t>Child 4</t>
  </si>
  <si>
    <t>Child 5</t>
  </si>
  <si>
    <t>Child 6</t>
  </si>
  <si>
    <t>Results (amounts)</t>
  </si>
  <si>
    <t>Spouse share (per 4:12)</t>
  </si>
  <si>
    <t>Remainder after spouse</t>
  </si>
  <si>
    <t>Each SON receives</t>
  </si>
  <si>
    <t>Each DAUGHTER receives</t>
  </si>
  <si>
    <t>Unallocated / other heirs (if any)</t>
  </si>
  <si>
    <t>Detailed payouts (based on Child drop-downs)</t>
  </si>
  <si>
    <t>Spouse</t>
  </si>
  <si>
    <t>Son</t>
  </si>
  <si>
    <t>Daughter</t>
  </si>
  <si>
    <t>Sample values at the bottom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</si>
</sst>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R&quot;\ #,##0"/>
  </numFmts>
  <fonts count="15" x14ac:knownFonts="1">
    <font>
      <sz val="11"/>
      <color theme="1"/>
      <name val="Calibri"/>
      <family val="2"/>
      <scheme val="minor"/>
    </font>
    <font>
      <b/>
      <sz val="14"/>
      <color rgb="FFFFFFFF"/>
      <name val="Calibri"/>
    </font>
    <font>
      <sz val="10"/>
      <color rgb="FF404040"/>
      <name val="Calibri"/>
    </font>
    <font>
      <b/>
      <sz val="12"/>
      <color rgb="FF1F4E79"/>
      <name val="Calibri"/>
    </font>
    <font>
      <sz val="11"/>
      <color rgb="FF000000"/>
      <name val="Calibri"/>
    </font>
    <font>
      <sz val="11"/>
      <color rgb="FF0000FF"/>
      <name val="Calibri"/>
    </font>
    <font>
      <sz val="10"/>
      <color rgb="FF7F7F7F"/>
      <name val="Calibri"/>
    </font>
    <font>
      <b/>
      <sz val="11"/>
      <name val="Calibri"/>
    </font>
    <font>
      <b/>
      <sz val="11"/>
      <color rgb="FF000000"/>
      <name val="Calibri"/>
    </font>
    <font>
      <b/>
      <sz val="11"/>
      <color rgb="FF404040"/>
      <name val="Calibri"/>
    </font>
    <font>
      <b/>
      <sz val="10"/>
      <color rgb="FF404040"/>
      <name val="Calibri"/>
    </font>
    <font>
      <sz val="10"/>
      <color rgb="FF000000"/>
      <name val="Calibri"/>
    </font>
    <font>
      <b/>
      <sz val="11"/>
      <color rgb="FF9C6500"/>
      <name val="Calibri"/>
    </font>
    <font>
      <sz val="11"/>
      <color rgb="FF404040"/>
      <name val="Calibri"/>
    </font>
    <font>
      <b/>
      <sz val="11"/>
      <color theme="1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rgb="FF1F4E79"/>
      </patternFill>
    </fill>
    <fill>
      <patternFill patternType="solid">
        <fgColor rgb="FFD9E1F2"/>
      </patternFill>
    </fill>
    <fill>
      <patternFill patternType="solid">
        <fgColor rgb="FFFFF2CC"/>
      </patternFill>
    </fill>
    <fill>
      <patternFill patternType="solid">
        <fgColor rgb="FFE2EFDA"/>
      </patternFill>
    </fill>
    <fill>
      <patternFill patternType="solid">
        <fgColor rgb="FFF2F2F2"/>
      </patternFill>
    </fill>
    <fill>
      <patternFill patternType="solid">
        <fgColor rgb="FFFCE4D6"/>
      </patternFill>
    </fill>
  </fills>
  <borders count="2">
    <border>
      <left/>
      <right/>
      <top/>
      <bottom/>
      <diagonal/>
    </border>
    <border>
      <left style="thin">
        <color rgb="FF9E9E9E"/>
      </left>
      <right style="thin">
        <color rgb="FF9E9E9E"/>
      </right>
      <top style="thin">
        <color rgb="FF9E9E9E"/>
      </top>
      <bottom style="thin">
        <color rgb="FF9E9E9E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4" fillId="0" borderId="1" xfId="0" applyFont="1" applyBorder="1" applyAlignment="1">
      <alignment horizontal="left" vertical="center"/>
    </xf>
    <xf numFmtId="164" fontId="5" fillId="4" borderId="1" xfId="0" applyNumberFormat="1" applyFont="1" applyFill="1" applyBorder="1" applyAlignment="1">
      <alignment horizontal="right" vertical="center"/>
    </xf>
    <xf numFmtId="0" fontId="6" fillId="0" borderId="1" xfId="0" applyFont="1" applyBorder="1" applyAlignment="1">
      <alignment horizontal="left" vertical="center"/>
    </xf>
    <xf numFmtId="0" fontId="9" fillId="6" borderId="0" xfId="0" applyFont="1" applyFill="1" applyAlignment="1">
      <alignment horizontal="center" vertical="center"/>
    </xf>
    <xf numFmtId="0" fontId="0" fillId="6" borderId="0" xfId="0" applyFill="1"/>
    <xf numFmtId="0" fontId="10" fillId="6" borderId="1" xfId="0" applyFont="1" applyFill="1" applyBorder="1" applyAlignment="1">
      <alignment horizontal="left" vertical="center"/>
    </xf>
    <xf numFmtId="0" fontId="11" fillId="6" borderId="1" xfId="0" applyFont="1" applyFill="1" applyBorder="1" applyAlignment="1">
      <alignment horizontal="right" vertical="center"/>
    </xf>
    <xf numFmtId="0" fontId="9" fillId="6" borderId="1" xfId="0" applyFont="1" applyFill="1" applyBorder="1" applyAlignment="1">
      <alignment horizontal="center" vertical="center"/>
    </xf>
    <xf numFmtId="0" fontId="0" fillId="0" borderId="1" xfId="0" applyBorder="1"/>
    <xf numFmtId="0" fontId="7" fillId="0" borderId="1" xfId="0" applyFont="1" applyBorder="1"/>
    <xf numFmtId="164" fontId="8" fillId="5" borderId="1" xfId="0" applyNumberFormat="1" applyFont="1" applyFill="1" applyBorder="1" applyAlignment="1">
      <alignment horizontal="right" vertical="center"/>
    </xf>
    <xf numFmtId="0" fontId="2" fillId="0" borderId="1" xfId="0" applyFont="1" applyBorder="1"/>
    <xf numFmtId="0" fontId="4" fillId="0" borderId="1" xfId="0" applyFont="1" applyBorder="1"/>
    <xf numFmtId="0" fontId="5" fillId="4" borderId="1" xfId="0" applyFont="1" applyFill="1" applyBorder="1" applyAlignment="1">
      <alignment horizontal="left" vertical="center"/>
    </xf>
    <xf numFmtId="0" fontId="6" fillId="0" borderId="1" xfId="0" applyFont="1" applyBorder="1" applyAlignment="1">
      <alignment vertical="top" wrapText="1"/>
    </xf>
    <xf numFmtId="164" fontId="7" fillId="5" borderId="1" xfId="0" applyNumberFormat="1" applyFont="1" applyFill="1" applyBorder="1" applyAlignment="1">
      <alignment horizontal="right" vertical="center"/>
    </xf>
    <xf numFmtId="164" fontId="0" fillId="5" borderId="1" xfId="0" applyNumberFormat="1" applyFill="1" applyBorder="1" applyAlignment="1">
      <alignment horizontal="right" vertical="center"/>
    </xf>
    <xf numFmtId="0" fontId="12" fillId="0" borderId="1" xfId="0" applyFont="1" applyBorder="1"/>
    <xf numFmtId="164" fontId="12" fillId="7" borderId="1" xfId="0" applyNumberFormat="1" applyFont="1" applyFill="1" applyBorder="1" applyAlignment="1">
      <alignment horizontal="right" vertical="center"/>
    </xf>
    <xf numFmtId="164" fontId="7" fillId="5" borderId="1" xfId="0" applyNumberFormat="1" applyFont="1" applyFill="1" applyBorder="1"/>
    <xf numFmtId="0" fontId="7" fillId="0" borderId="1" xfId="0" applyFont="1" applyBorder="1" applyAlignment="1">
      <alignment horizontal="left" vertical="center"/>
    </xf>
    <xf numFmtId="164" fontId="0" fillId="5" borderId="1" xfId="0" applyNumberFormat="1" applyFill="1" applyBorder="1"/>
    <xf numFmtId="0" fontId="13" fillId="0" borderId="1" xfId="0" applyFont="1" applyBorder="1" applyAlignment="1">
      <alignment horizontal="left" vertical="center"/>
    </xf>
    <xf numFmtId="0" fontId="3" fillId="3" borderId="0" xfId="0" applyFont="1" applyFill="1" applyAlignment="1">
      <alignment horizontal="left" vertical="center"/>
    </xf>
    <xf numFmtId="0" fontId="0" fillId="0" borderId="0" xfId="0"/>
    <xf numFmtId="0" fontId="2" fillId="0" borderId="0" xfId="0" applyFont="1" applyAlignment="1">
      <alignment horizontal="left" vertical="center" wrapText="1"/>
    </xf>
    <xf numFmtId="0" fontId="2" fillId="6" borderId="1" xfId="0" applyFont="1" applyFill="1" applyBorder="1" applyAlignment="1">
      <alignment vertical="top" wrapText="1"/>
    </xf>
    <xf numFmtId="0" fontId="0" fillId="0" borderId="1" xfId="0" applyBorder="1"/>
    <xf numFmtId="0" fontId="1" fillId="2" borderId="0" xfId="0" applyFont="1" applyFill="1" applyAlignment="1">
      <alignment horizontal="center" vertical="center"/>
    </xf>
    <xf numFmtId="0" fontId="14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solidFill>
          <a:schemeClr val="dk1"/>
        </a:solidFill>
        <a:solidFill>
          <a:schemeClr val="accent1"/>
        </a:solidFill>
      </a:fillStyleLst>
      <a:lnStyleLst>
        <a:ln w="9525">
          <a:solidFill>
            <a:schemeClr val="phClr">
              <a:shade val="95000"/>
              <a:satMod val="105000"/>
            </a:schemeClr>
          </a:solidFill>
          <a:prstDash val="solid"/>
        </a:ln>
        <a:ln w="25400">
          <a:solidFill>
            <a:schemeClr val="phClr"/>
          </a:solidFill>
          <a:prstDash val="solid"/>
        </a:ln>
        <a:ln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38"/>
  <sheetViews>
    <sheetView showGridLines="0" tabSelected="1" workbookViewId="0">
      <selection activeCell="A3" sqref="A3"/>
    </sheetView>
  </sheetViews>
  <sheetFormatPr defaultRowHeight="15" x14ac:dyDescent="0.25"/>
  <cols>
    <col min="1" max="1" width="26" customWidth="1"/>
    <col min="2" max="2" width="18" customWidth="1"/>
    <col min="3" max="3" width="34" customWidth="1"/>
    <col min="4" max="5" width="18" customWidth="1"/>
  </cols>
  <sheetData>
    <row r="1" spans="1:5" ht="27.95" customHeight="1" x14ac:dyDescent="0.25">
      <c r="A1" s="29" t="s">
        <v>0</v>
      </c>
      <c r="B1" s="25"/>
      <c r="C1" s="25"/>
      <c r="D1" s="25"/>
      <c r="E1" s="25"/>
    </row>
    <row r="2" spans="1:5" ht="42" customHeight="1" x14ac:dyDescent="0.25">
      <c r="A2" s="26" t="s">
        <v>1</v>
      </c>
      <c r="B2" s="25"/>
      <c r="C2" s="25"/>
      <c r="D2" s="25"/>
      <c r="E2" s="25"/>
    </row>
    <row r="3" spans="1:5" x14ac:dyDescent="0.25">
      <c r="A3" s="30" t="s">
        <v>43</v>
      </c>
    </row>
    <row r="4" spans="1:5" ht="20.100000000000001" customHeight="1" x14ac:dyDescent="0.25">
      <c r="A4" s="24" t="s">
        <v>2</v>
      </c>
      <c r="B4" s="25"/>
      <c r="C4" s="25"/>
      <c r="D4" s="25"/>
      <c r="E4" s="25"/>
    </row>
    <row r="5" spans="1:5" x14ac:dyDescent="0.25">
      <c r="A5" s="1" t="s">
        <v>3</v>
      </c>
      <c r="B5" s="2">
        <v>2400000</v>
      </c>
      <c r="C5" s="3">
        <v>3000000</v>
      </c>
      <c r="D5" s="4" t="s">
        <v>5</v>
      </c>
      <c r="E5" s="5" t="s">
        <v>6</v>
      </c>
    </row>
    <row r="6" spans="1:5" x14ac:dyDescent="0.25">
      <c r="A6" s="1" t="s">
        <v>7</v>
      </c>
      <c r="B6" s="2">
        <v>0</v>
      </c>
      <c r="C6" s="3" t="s">
        <v>4</v>
      </c>
      <c r="D6" s="6" t="s">
        <v>8</v>
      </c>
      <c r="E6" s="7">
        <f>COUNTIF(B16:B21,"Son")</f>
        <v>1</v>
      </c>
    </row>
    <row r="7" spans="1:5" x14ac:dyDescent="0.25">
      <c r="A7" s="1" t="s">
        <v>9</v>
      </c>
      <c r="B7" s="2">
        <v>0</v>
      </c>
      <c r="C7" s="3" t="s">
        <v>4</v>
      </c>
      <c r="D7" s="6" t="s">
        <v>10</v>
      </c>
      <c r="E7" s="7">
        <f>COUNTIF(B16:B21,"Daughter")</f>
        <v>1</v>
      </c>
    </row>
    <row r="8" spans="1:5" x14ac:dyDescent="0.25">
      <c r="A8" s="1" t="s">
        <v>11</v>
      </c>
      <c r="B8" s="2">
        <v>4000000</v>
      </c>
      <c r="C8" s="3" t="s">
        <v>4</v>
      </c>
      <c r="D8" s="6" t="s">
        <v>12</v>
      </c>
      <c r="E8" s="7">
        <f>E6+E7</f>
        <v>2</v>
      </c>
    </row>
    <row r="9" spans="1:5" x14ac:dyDescent="0.25">
      <c r="A9" s="1" t="s">
        <v>13</v>
      </c>
      <c r="B9" s="2">
        <v>0</v>
      </c>
      <c r="C9" s="3" t="s">
        <v>4</v>
      </c>
      <c r="D9" s="6" t="s">
        <v>14</v>
      </c>
      <c r="E9" s="7" t="str">
        <f>IF(B15="Husband dies","Wife","Husband")</f>
        <v>Wife</v>
      </c>
    </row>
    <row r="10" spans="1:5" x14ac:dyDescent="0.25">
      <c r="A10" s="1" t="s">
        <v>15</v>
      </c>
      <c r="B10" s="2">
        <v>0</v>
      </c>
      <c r="C10" s="3" t="s">
        <v>4</v>
      </c>
    </row>
    <row r="11" spans="1:5" x14ac:dyDescent="0.25">
      <c r="A11" s="1" t="s">
        <v>16</v>
      </c>
      <c r="B11" s="2">
        <v>1000000</v>
      </c>
      <c r="C11" s="3" t="s">
        <v>4</v>
      </c>
      <c r="D11" s="8" t="s">
        <v>17</v>
      </c>
      <c r="E11" s="9"/>
    </row>
    <row r="12" spans="1:5" x14ac:dyDescent="0.25">
      <c r="A12" s="10" t="s">
        <v>18</v>
      </c>
      <c r="B12" s="11">
        <f>SUM(B5:B11)</f>
        <v>7400000</v>
      </c>
      <c r="C12" s="12" t="s">
        <v>19</v>
      </c>
      <c r="D12" s="27" t="s">
        <v>20</v>
      </c>
      <c r="E12" s="28"/>
    </row>
    <row r="13" spans="1:5" x14ac:dyDescent="0.25">
      <c r="D13" s="25"/>
      <c r="E13" s="25"/>
    </row>
    <row r="14" spans="1:5" ht="20.100000000000001" customHeight="1" x14ac:dyDescent="0.25">
      <c r="A14" s="24" t="s">
        <v>21</v>
      </c>
      <c r="B14" s="25"/>
      <c r="C14" s="25"/>
      <c r="D14" s="25"/>
      <c r="E14" s="25"/>
    </row>
    <row r="15" spans="1:5" ht="25.5" x14ac:dyDescent="0.25">
      <c r="A15" s="13" t="s">
        <v>22</v>
      </c>
      <c r="B15" s="14" t="s">
        <v>23</v>
      </c>
      <c r="C15" s="15" t="s">
        <v>24</v>
      </c>
    </row>
    <row r="16" spans="1:5" x14ac:dyDescent="0.25">
      <c r="A16" s="13" t="s">
        <v>25</v>
      </c>
      <c r="B16" s="14" t="s">
        <v>41</v>
      </c>
      <c r="C16" s="3" t="s">
        <v>27</v>
      </c>
    </row>
    <row r="17" spans="1:5" x14ac:dyDescent="0.25">
      <c r="A17" s="13" t="s">
        <v>28</v>
      </c>
      <c r="B17" s="14" t="s">
        <v>42</v>
      </c>
      <c r="C17" s="3" t="s">
        <v>27</v>
      </c>
    </row>
    <row r="18" spans="1:5" x14ac:dyDescent="0.25">
      <c r="A18" s="13" t="s">
        <v>29</v>
      </c>
      <c r="B18" s="14" t="s">
        <v>26</v>
      </c>
      <c r="C18" s="3" t="s">
        <v>27</v>
      </c>
    </row>
    <row r="19" spans="1:5" x14ac:dyDescent="0.25">
      <c r="A19" s="13" t="s">
        <v>30</v>
      </c>
      <c r="B19" s="14" t="s">
        <v>26</v>
      </c>
      <c r="C19" s="3" t="s">
        <v>27</v>
      </c>
    </row>
    <row r="20" spans="1:5" x14ac:dyDescent="0.25">
      <c r="A20" s="13" t="s">
        <v>31</v>
      </c>
      <c r="B20" s="14" t="s">
        <v>26</v>
      </c>
      <c r="C20" s="3" t="s">
        <v>27</v>
      </c>
    </row>
    <row r="21" spans="1:5" x14ac:dyDescent="0.25">
      <c r="A21" s="13" t="s">
        <v>32</v>
      </c>
      <c r="B21" s="14" t="s">
        <v>26</v>
      </c>
      <c r="C21" s="3" t="s">
        <v>27</v>
      </c>
    </row>
    <row r="23" spans="1:5" ht="20.100000000000001" customHeight="1" x14ac:dyDescent="0.25">
      <c r="A23" s="24" t="s">
        <v>33</v>
      </c>
      <c r="B23" s="25"/>
      <c r="C23" s="25"/>
      <c r="D23" s="25"/>
      <c r="E23" s="25"/>
    </row>
    <row r="24" spans="1:5" x14ac:dyDescent="0.25">
      <c r="A24" s="10" t="s">
        <v>34</v>
      </c>
      <c r="B24" s="11">
        <f>IF(B15="Husband dies",IF(E8&gt;0,B12*1/8,B12*1/4),IF(E8&gt;0,B12*1/4,B12*1/2))</f>
        <v>925000</v>
      </c>
      <c r="C24" s="9"/>
    </row>
    <row r="25" spans="1:5" x14ac:dyDescent="0.25">
      <c r="A25" s="9" t="s">
        <v>35</v>
      </c>
      <c r="B25" s="16">
        <f>B12-B24</f>
        <v>6475000</v>
      </c>
      <c r="C25" s="9"/>
    </row>
    <row r="26" spans="1:5" x14ac:dyDescent="0.25">
      <c r="A26" s="9"/>
      <c r="B26" s="9"/>
      <c r="C26" s="9"/>
    </row>
    <row r="27" spans="1:5" x14ac:dyDescent="0.25">
      <c r="A27" s="10" t="s">
        <v>36</v>
      </c>
      <c r="B27" s="17">
        <f>IF(E8=0,0,IF(E6&gt;0,IF(E7&gt;0,(B25/(2*E6+E7))*2,B25/E6),0))</f>
        <v>4316666.666666667</v>
      </c>
      <c r="C27" s="9"/>
    </row>
    <row r="28" spans="1:5" x14ac:dyDescent="0.25">
      <c r="A28" s="10" t="s">
        <v>37</v>
      </c>
      <c r="B28" s="17">
        <f>IF(E8=0,0,IF(E6&gt;0,IF(E7&gt;0,(B25/(2*E6+E7)),IF(E7&gt;0,B25/E7,0)),IF(E7=0,0,IF(E7=1,B12*1/2/E7,B12*2/3/E7))))</f>
        <v>2158333.3333333335</v>
      </c>
      <c r="C28" s="9"/>
    </row>
    <row r="29" spans="1:5" x14ac:dyDescent="0.25">
      <c r="A29" s="18" t="s">
        <v>38</v>
      </c>
      <c r="B29" s="19">
        <f>IF(E8=0, B12-B24,IF(E6&gt;0, 0,IF(E7=0, B12-B24,B12-B24-IF(E7=1,B12*1/2,B12*2/3))))</f>
        <v>0</v>
      </c>
      <c r="C29" s="9"/>
    </row>
    <row r="31" spans="1:5" ht="15.75" x14ac:dyDescent="0.25">
      <c r="A31" s="24" t="s">
        <v>39</v>
      </c>
      <c r="B31" s="25"/>
      <c r="C31" s="25"/>
    </row>
    <row r="32" spans="1:5" x14ac:dyDescent="0.25">
      <c r="A32" s="9" t="s">
        <v>40</v>
      </c>
      <c r="B32" s="20">
        <f>B24</f>
        <v>925000</v>
      </c>
      <c r="C32" s="21" t="str">
        <f>E9</f>
        <v>Wife</v>
      </c>
    </row>
    <row r="33" spans="1:3" x14ac:dyDescent="0.25">
      <c r="A33" s="9" t="s">
        <v>25</v>
      </c>
      <c r="B33" s="22">
        <f>IF(B16="Son",B27,IF(B16="Daughter",B28,0))</f>
        <v>4316666.666666667</v>
      </c>
      <c r="C33" s="23" t="str">
        <f t="shared" ref="C33:C38" si="0">B16</f>
        <v>Son</v>
      </c>
    </row>
    <row r="34" spans="1:3" x14ac:dyDescent="0.25">
      <c r="A34" s="9" t="s">
        <v>28</v>
      </c>
      <c r="B34" s="22">
        <f>IF(B17="Son",B27,IF(B17="Daughter",B28,0))</f>
        <v>2158333.3333333335</v>
      </c>
      <c r="C34" s="23" t="str">
        <f t="shared" si="0"/>
        <v>Daughter</v>
      </c>
    </row>
    <row r="35" spans="1:3" x14ac:dyDescent="0.25">
      <c r="A35" s="9" t="s">
        <v>29</v>
      </c>
      <c r="B35" s="22">
        <f>IF(B18="Son",B27,IF(B18="Daughter",B28,0))</f>
        <v>0</v>
      </c>
      <c r="C35" s="23" t="str">
        <f t="shared" si="0"/>
        <v>None</v>
      </c>
    </row>
    <row r="36" spans="1:3" x14ac:dyDescent="0.25">
      <c r="A36" s="9" t="s">
        <v>30</v>
      </c>
      <c r="B36" s="22">
        <f>IF(B19="Son",B27,IF(B19="Daughter",B28,0))</f>
        <v>0</v>
      </c>
      <c r="C36" s="23" t="str">
        <f t="shared" si="0"/>
        <v>None</v>
      </c>
    </row>
    <row r="37" spans="1:3" x14ac:dyDescent="0.25">
      <c r="A37" s="9" t="s">
        <v>31</v>
      </c>
      <c r="B37" s="22">
        <f>IF(B20="Son",B27,IF(B20="Daughter",B28,0))</f>
        <v>0</v>
      </c>
      <c r="C37" s="23" t="str">
        <f t="shared" si="0"/>
        <v>None</v>
      </c>
    </row>
    <row r="38" spans="1:3" x14ac:dyDescent="0.25">
      <c r="A38" s="9" t="s">
        <v>32</v>
      </c>
      <c r="B38" s="22">
        <f>IF(B21="Son",B27,IF(B21="Daughter",B28,0))</f>
        <v>0</v>
      </c>
      <c r="C38" s="23" t="str">
        <f t="shared" si="0"/>
        <v>None</v>
      </c>
    </row>
  </sheetData>
  <mergeCells count="7">
    <mergeCell ref="A4:E4"/>
    <mergeCell ref="A2:E2"/>
    <mergeCell ref="A31:C31"/>
    <mergeCell ref="D12:E13"/>
    <mergeCell ref="A1:E1"/>
    <mergeCell ref="A23:E23"/>
    <mergeCell ref="A14:E1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Calculator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naziem mahomed</cp:lastModifiedBy>
  <dcterms:modified xsi:type="dcterms:W3CDTF">2026-01-01T14:46:42Z</dcterms:modified>
</cp:coreProperties>
</file>